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 activeTab="1"/>
  </bookViews>
  <sheets>
    <sheet name="str.1" sheetId="1" r:id="rId1"/>
    <sheet name="str.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4" i="2"/>
  <c r="G23"/>
  <c r="E24"/>
  <c r="B13" i="1"/>
  <c r="G11" i="2"/>
  <c r="G12"/>
  <c r="G13"/>
  <c r="G14"/>
  <c r="G15"/>
  <c r="G16"/>
  <c r="G17"/>
  <c r="G18"/>
  <c r="G19"/>
  <c r="G20"/>
  <c r="G21"/>
  <c r="G22"/>
  <c r="G10"/>
  <c r="D16" i="1" l="1"/>
  <c r="C16"/>
  <c r="B16"/>
  <c r="B17" s="1"/>
  <c r="D13"/>
  <c r="C13"/>
  <c r="E10"/>
  <c r="E11"/>
  <c r="E12"/>
  <c r="E14"/>
  <c r="E15"/>
  <c r="E18"/>
  <c r="E9"/>
  <c r="C17" l="1"/>
  <c r="D17"/>
  <c r="E17" s="1"/>
  <c r="E13"/>
  <c r="E16"/>
  <c r="B47"/>
</calcChain>
</file>

<file path=xl/sharedStrings.xml><?xml version="1.0" encoding="utf-8"?>
<sst xmlns="http://schemas.openxmlformats.org/spreadsheetml/2006/main" count="104" uniqueCount="96">
  <si>
    <t>Obec Klášterec nad Orlicí</t>
  </si>
  <si>
    <t>Schvál. rozpočet</t>
  </si>
  <si>
    <t>Uprav. rozpočet</t>
  </si>
  <si>
    <t>% plnění k uprav.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</si>
  <si>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</si>
  <si>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</si>
  <si>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</si>
  <si>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</si>
  <si>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</si>
  <si>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běžné výdaje</t>
  </si>
  <si>
    <t>Třída 6 - Kapitálové výdaje</t>
  </si>
  <si>
    <t>Výdaje celkem</t>
  </si>
  <si>
    <t>Saldo: Příjmy - výdaje</t>
  </si>
  <si>
    <t>Třída 8 - financování</t>
  </si>
  <si>
    <t>2) Hospodářská činnost obce</t>
  </si>
  <si>
    <t>Obec Klášterec nad Orlicí nevede hospodářskou činnost.</t>
  </si>
  <si>
    <t>3) Stav účelových fondů</t>
  </si>
  <si>
    <t>Pokladna</t>
  </si>
  <si>
    <t>celkem</t>
  </si>
  <si>
    <t>5) Hospodaření příspěvkových organizací zřízených obcí</t>
  </si>
  <si>
    <t>6) Vyúčtování finančních vztahů ke státnímu rozpočtu a ostatním rozpočtům veřejné úrovně</t>
  </si>
  <si>
    <t>účel</t>
  </si>
  <si>
    <t>ÚZ</t>
  </si>
  <si>
    <t>položka</t>
  </si>
  <si>
    <t>rozpočet</t>
  </si>
  <si>
    <t>čerpání</t>
  </si>
  <si>
    <t>čerpání v %</t>
  </si>
  <si>
    <t xml:space="preserve">nebyly zjištěny chyby a nedostatky. </t>
  </si>
  <si>
    <t>na elektronické úřední desce.</t>
  </si>
  <si>
    <t xml:space="preserve">poskytovatel </t>
  </si>
  <si>
    <t>MV</t>
  </si>
  <si>
    <t xml:space="preserve">Přezkoumání hospodaření provedly kontrolorky z Pardubického kraje: Bc. Zdeňka Fassnerová </t>
  </si>
  <si>
    <t>Běžný účet ČNB</t>
  </si>
  <si>
    <t>Běžný účet Moneta Bank</t>
  </si>
  <si>
    <t>Běžný účet Moneta - spořící</t>
  </si>
  <si>
    <t>Běžný účet - jistoty</t>
  </si>
  <si>
    <t>MŠMT</t>
  </si>
  <si>
    <t xml:space="preserve">a Zdeňka Škarková. Přezkoumání bylo provedeno v souladu se zákonem č. 420/2004 Sb., </t>
  </si>
  <si>
    <t>Klášterec nad Orlicí 167, IČ: 00279021</t>
  </si>
  <si>
    <t>Běžný účet - ČSOB</t>
  </si>
  <si>
    <t>Běžný účet ČSOB - spořící</t>
  </si>
  <si>
    <t>MF</t>
  </si>
  <si>
    <t>ZŠ - VVV</t>
  </si>
  <si>
    <t xml:space="preserve">MMR </t>
  </si>
  <si>
    <t>KU</t>
  </si>
  <si>
    <t>Škola do přírody</t>
  </si>
  <si>
    <t xml:space="preserve">KU </t>
  </si>
  <si>
    <t>SDH - činnost</t>
  </si>
  <si>
    <t>Smlouva číslo: 0338/18/5650 na částku 5 000 000,- Kč.</t>
  </si>
  <si>
    <t>Stav k 31. 12. 2019 činil 54 765,50 Kč</t>
  </si>
  <si>
    <t>Stav k 31. 12. 2019 činil 14 462,35 Kč</t>
  </si>
  <si>
    <t>Fond pro obnovu kanalizace</t>
  </si>
  <si>
    <t>4) Stav prostředků na bankovních účtech a v pokladně k 31. 12. 2019</t>
  </si>
  <si>
    <t>Stav.obnova kaple Čihák</t>
  </si>
  <si>
    <t>ÚP</t>
  </si>
  <si>
    <t>PD splašková kanalizace</t>
  </si>
  <si>
    <t>SDH - věcné prostředky</t>
  </si>
  <si>
    <t>Pohybové aktivity</t>
  </si>
  <si>
    <t>Jarní festival</t>
  </si>
  <si>
    <t>Potravinová pomoc- ZŠ</t>
  </si>
  <si>
    <t>7) Zpráva o výsledku přezkoumání hospodaření obce za rok 2019</t>
  </si>
  <si>
    <r>
      <rPr>
        <u/>
        <sz val="11"/>
        <color theme="1"/>
        <rFont val="Calibri"/>
        <family val="2"/>
        <charset val="238"/>
        <scheme val="minor"/>
      </rPr>
      <t xml:space="preserve">Základní škola </t>
    </r>
    <r>
      <rPr>
        <sz val="11"/>
        <color theme="1"/>
        <rFont val="Calibri"/>
        <family val="2"/>
        <charset val="238"/>
        <scheme val="minor"/>
      </rPr>
      <t>- výsledek hospodaření k 31. 12. 2019 činil zisk 82 443,85 Kč. Zastupitelstvo</t>
    </r>
  </si>
  <si>
    <t>obce schválilo usnesením č. 289/20 ze dne 26.2.2020 převod zisku do rezervního fondu ZŠ</t>
  </si>
  <si>
    <r>
      <rPr>
        <u/>
        <sz val="11"/>
        <color theme="1"/>
        <rFont val="Calibri"/>
        <family val="2"/>
        <charset val="238"/>
        <scheme val="minor"/>
      </rPr>
      <t>Mateřská škola</t>
    </r>
    <r>
      <rPr>
        <sz val="11"/>
        <color theme="1"/>
        <rFont val="Calibri"/>
        <family val="2"/>
        <charset val="238"/>
        <scheme val="minor"/>
      </rPr>
      <t xml:space="preserve"> - výsledek hospodaření k 31. 12. 2019 činil zisk 1 354,32 Kč. Zastupitelstvo</t>
    </r>
  </si>
  <si>
    <t>obce schválilo usnesením č. 289/20 ze dne 26.2.2020 převod zisku do rezervního fondu MŠ</t>
  </si>
  <si>
    <t>1) Údaje o plnění příjmů a výdajů za rok 2019 (údaje jsou v Kč)</t>
  </si>
  <si>
    <t>Výše zůstatků nesplacených dlouhodobých úvěrů vykazovaných ke dni 31. 12. 2019</t>
  </si>
  <si>
    <t>Úvěr čerpaný u Československé obchodní banky, a.s. Praha v roce 2018.</t>
  </si>
  <si>
    <r>
      <t xml:space="preserve">Zůstatek       </t>
    </r>
    <r>
      <rPr>
        <b/>
        <sz val="11"/>
        <color theme="1"/>
        <rFont val="Calibri"/>
        <family val="2"/>
        <charset val="238"/>
        <scheme val="minor"/>
      </rPr>
      <t>3 999 992,- Kč.</t>
    </r>
  </si>
  <si>
    <r>
      <rPr>
        <u/>
        <sz val="11"/>
        <color theme="1"/>
        <rFont val="Calibri"/>
        <family val="2"/>
        <charset val="238"/>
        <scheme val="minor"/>
      </rPr>
      <t>Sociální fond</t>
    </r>
    <r>
      <rPr>
        <sz val="11"/>
        <color theme="1"/>
        <rFont val="Calibri"/>
        <family val="2"/>
        <charset val="238"/>
        <scheme val="minor"/>
      </rPr>
      <t xml:space="preserve"> - tvorba a čerpání se řídí Směrnicí pro tvorbu a využívání Sociálního fondu</t>
    </r>
  </si>
  <si>
    <t>schválenou zastupitelstvem obce dne 26. 11. 2014 usnesení č. 28/14.</t>
  </si>
  <si>
    <r>
      <rPr>
        <u/>
        <sz val="11"/>
        <color theme="1"/>
        <rFont val="Calibri"/>
        <family val="2"/>
        <charset val="238"/>
        <scheme val="minor"/>
      </rPr>
      <t>Fond pro financování obnovy kanalizace v majetku obce</t>
    </r>
    <r>
      <rPr>
        <sz val="11"/>
        <color theme="1"/>
        <rFont val="Calibri"/>
        <family val="2"/>
        <charset val="238"/>
        <scheme val="minor"/>
      </rPr>
      <t xml:space="preserve"> - tvorba a čerpání se řídí Plánem</t>
    </r>
  </si>
  <si>
    <t xml:space="preserve">financování obnovy kanalizace v majetku obce schváleným zastupitelstvem obce dne </t>
  </si>
  <si>
    <t>24. 4. 2019, usnesení č. 120/19.</t>
  </si>
  <si>
    <t>Podrobné plnění rozpočtu příjmů a výdajů obce je uvedeno v příloze č. 1.</t>
  </si>
  <si>
    <t>(§ 17 zákona č. 250/2000 Sb. , o rozpočt. pravidlech územních rozpočtů, ve znění platných předpisů)</t>
  </si>
  <si>
    <t>Plnění k                   31. 12. 2019</t>
  </si>
  <si>
    <t>Globální dotace</t>
  </si>
  <si>
    <t>Volby Evrop. parlament</t>
  </si>
  <si>
    <t>Pracov.příležitost VPP</t>
  </si>
  <si>
    <t>Oprava komunikace</t>
  </si>
  <si>
    <t>Celkem</t>
  </si>
  <si>
    <t>Většina dotací byla 100% vyčerpána, pouze dotace na volby do Evropského parlamentu byla pou-</t>
  </si>
  <si>
    <t xml:space="preserve">žita částečně. Přeplatek byl vrácen dne 21.1.2020. </t>
  </si>
  <si>
    <t xml:space="preserve">§ 4 a § 6 zákona č. 255/2012 Sb. Dílčí přezkum byl proveden dne13. 9. 2019 a konečné </t>
  </si>
  <si>
    <t>přezkoumání bylo vykonáno dne 6. 3. 2020.</t>
  </si>
  <si>
    <r>
      <rPr>
        <b/>
        <sz val="11"/>
        <color theme="1"/>
        <rFont val="Calibri"/>
        <family val="2"/>
        <charset val="238"/>
        <scheme val="minor"/>
      </rPr>
      <t>Závěr zprávy:</t>
    </r>
    <r>
      <rPr>
        <sz val="11"/>
        <color theme="1"/>
        <rFont val="Calibri"/>
        <family val="2"/>
        <charset val="238"/>
        <scheme val="minor"/>
      </rPr>
      <t xml:space="preserve"> při přezkoumání hospodaření obce za rok 2019 podle § 2 a § 3 zákona č. 420/2004 Sb.</t>
    </r>
  </si>
  <si>
    <t>Plné znění zprávy o provedeném přezkoumání hospodaření obce za rok 2019 je vyvěšeno</t>
  </si>
  <si>
    <t>za rok 2019 včetně zprávy o výsledku přezkoumání hospodaření za rok 2019 bez výhrad.</t>
  </si>
  <si>
    <t xml:space="preserve">Sejmuto: </t>
  </si>
  <si>
    <t>Zpracovala: Krčmářová Jitka</t>
  </si>
  <si>
    <t>V Klášterci nad Orlicí dne 11.5. 2020</t>
  </si>
  <si>
    <r>
      <rPr>
        <b/>
        <sz val="11"/>
        <color theme="1"/>
        <rFont val="Calibri"/>
        <family val="2"/>
        <charset val="238"/>
        <scheme val="minor"/>
      </rPr>
      <t>Usnesení</t>
    </r>
    <r>
      <rPr>
        <sz val="11"/>
        <color theme="1"/>
        <rFont val="Calibri"/>
        <family val="2"/>
        <charset val="238"/>
        <scheme val="minor"/>
      </rPr>
      <t xml:space="preserve">: Zastupitelstvo obce schvaluje celoroční hospodaření obce a závěrečný účet obce </t>
    </r>
  </si>
  <si>
    <t>Vyvěšeno: 11. 5. 2020</t>
  </si>
  <si>
    <t>Závěrečný účet obce Klášterec nad Orlicí za rok 2019</t>
  </si>
  <si>
    <t>Schávleno dne 29. 4. 2020, č. usn. 307/20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</si>
</sst>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2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0" fontId="1" fillId="0" borderId="0" xfId="0" applyFont="1" applyFill="1" applyBorder="1"/>
    <xf numFmtId="0" fontId="3" fillId="0" borderId="1" xfId="0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opLeftCell="A25" workbookViewId="0">
      <selection activeCell="A5" sqref="A5"/>
    </sheetView>
  </sheetViews>
  <sheetFormatPr defaultRowHeight="15"/>
  <cols>
    <col min="1" max="1" width="24.7109375" customWidth="1"/>
    <col min="2" max="2" width="13.5703125" customWidth="1"/>
    <col min="3" max="3" width="14.85546875" customWidth="1"/>
    <col min="4" max="4" width="16.7109375" customWidth="1"/>
    <col min="5" max="5" width="17.42578125" customWidth="1"/>
    <col min="6" max="6" width="10.28515625" customWidth="1"/>
  </cols>
  <sheetData>
    <row r="1" spans="1:5" ht="21">
      <c r="A1" s="19" t="s">
        <v>0</v>
      </c>
      <c r="B1" s="19"/>
      <c r="C1" s="19"/>
      <c r="D1" s="19"/>
      <c r="E1" s="19"/>
    </row>
    <row r="2" spans="1:5">
      <c r="A2" s="20" t="s">
        <v>38</v>
      </c>
      <c r="B2" s="20"/>
      <c r="C2" s="20"/>
      <c r="D2" s="20"/>
      <c r="E2" s="20"/>
    </row>
    <row r="4" spans="1:5" ht="21">
      <c r="A4" s="21" t="s">
        <v>94</v>
      </c>
      <c r="B4" s="21"/>
      <c r="C4" s="21"/>
      <c r="D4" s="21"/>
      <c r="E4" s="21"/>
    </row>
    <row r="5" spans="1:5">
      <c r="A5" t="s">
        <v>75</v>
      </c>
    </row>
    <row r="7" spans="1:5">
      <c r="A7" s="5" t="s">
        <v>65</v>
      </c>
    </row>
    <row r="8" spans="1:5" ht="30">
      <c r="A8" s="1"/>
      <c r="B8" s="17" t="s">
        <v>1</v>
      </c>
      <c r="C8" s="17" t="s">
        <v>2</v>
      </c>
      <c r="D8" s="17" t="s">
        <v>76</v>
      </c>
      <c r="E8" s="18" t="s">
        <v>3</v>
      </c>
    </row>
    <row r="9" spans="1:5">
      <c r="A9" s="1" t="s">
        <v>4</v>
      </c>
      <c r="B9" s="2">
        <v>15461620</v>
      </c>
      <c r="C9" s="2">
        <v>16165430</v>
      </c>
      <c r="D9" s="2">
        <v>16709242.119999999</v>
      </c>
      <c r="E9" s="6">
        <f>(D9/C9)*100</f>
        <v>103.36404364127647</v>
      </c>
    </row>
    <row r="10" spans="1:5">
      <c r="A10" s="1" t="s">
        <v>5</v>
      </c>
      <c r="B10" s="2">
        <v>5914670</v>
      </c>
      <c r="C10" s="2">
        <v>6135394</v>
      </c>
      <c r="D10" s="2">
        <v>5942770.21</v>
      </c>
      <c r="E10" s="6">
        <f t="shared" ref="E10:E18" si="0">(D10/C10)*100</f>
        <v>96.860449548961327</v>
      </c>
    </row>
    <row r="11" spans="1:5">
      <c r="A11" s="1" t="s">
        <v>6</v>
      </c>
      <c r="B11" s="2">
        <v>4000000</v>
      </c>
      <c r="C11" s="2">
        <v>5664000</v>
      </c>
      <c r="D11" s="2">
        <v>5665035</v>
      </c>
      <c r="E11" s="6">
        <f t="shared" si="0"/>
        <v>100.01827330508475</v>
      </c>
    </row>
    <row r="12" spans="1:5">
      <c r="A12" s="1" t="s">
        <v>7</v>
      </c>
      <c r="B12" s="2">
        <v>870522</v>
      </c>
      <c r="C12" s="2">
        <v>2121330.5</v>
      </c>
      <c r="D12" s="2">
        <v>19065797.5</v>
      </c>
      <c r="E12" s="6">
        <f t="shared" si="0"/>
        <v>898.76601029401115</v>
      </c>
    </row>
    <row r="13" spans="1:5" s="5" customFormat="1">
      <c r="A13" s="3" t="s">
        <v>8</v>
      </c>
      <c r="B13" s="4">
        <f>SUM(B9:B12)</f>
        <v>26246812</v>
      </c>
      <c r="C13" s="4">
        <f>SUM(C9:C12)</f>
        <v>30086154.5</v>
      </c>
      <c r="D13" s="4">
        <f>SUM(D9:D12)</f>
        <v>47382844.829999998</v>
      </c>
      <c r="E13" s="10">
        <f t="shared" si="0"/>
        <v>157.49053216488667</v>
      </c>
    </row>
    <row r="14" spans="1:5">
      <c r="A14" s="1" t="s">
        <v>9</v>
      </c>
      <c r="B14" s="2">
        <v>20372804</v>
      </c>
      <c r="C14" s="2">
        <v>23723646.5</v>
      </c>
      <c r="D14" s="2">
        <v>36394143.210000001</v>
      </c>
      <c r="E14" s="6">
        <f t="shared" si="0"/>
        <v>153.40872327531943</v>
      </c>
    </row>
    <row r="15" spans="1:5">
      <c r="A15" s="1" t="s">
        <v>10</v>
      </c>
      <c r="B15" s="2">
        <v>4874000</v>
      </c>
      <c r="C15" s="2">
        <v>5362500</v>
      </c>
      <c r="D15" s="2">
        <v>1683693.04</v>
      </c>
      <c r="E15" s="6">
        <f t="shared" si="0"/>
        <v>31.397539207459207</v>
      </c>
    </row>
    <row r="16" spans="1:5" s="5" customFormat="1">
      <c r="A16" s="3" t="s">
        <v>11</v>
      </c>
      <c r="B16" s="4">
        <f>SUM(B14:B15)</f>
        <v>25246804</v>
      </c>
      <c r="C16" s="4">
        <f>SUM(C14:C15)</f>
        <v>29086146.5</v>
      </c>
      <c r="D16" s="4">
        <f>SUM(D14:D15)</f>
        <v>38077836.25</v>
      </c>
      <c r="E16" s="10">
        <f t="shared" si="0"/>
        <v>130.91399457126437</v>
      </c>
    </row>
    <row r="17" spans="1:5" s="5" customFormat="1">
      <c r="A17" s="3" t="s">
        <v>12</v>
      </c>
      <c r="B17" s="4">
        <f>B13-B16</f>
        <v>1000008</v>
      </c>
      <c r="C17" s="4">
        <f>C13-C16</f>
        <v>1000008</v>
      </c>
      <c r="D17" s="4">
        <f>D13-D16</f>
        <v>9305008.5799999982</v>
      </c>
      <c r="E17" s="10">
        <f t="shared" si="0"/>
        <v>930.49341405268751</v>
      </c>
    </row>
    <row r="18" spans="1:5">
      <c r="A18" s="1" t="s">
        <v>13</v>
      </c>
      <c r="B18" s="2">
        <v>-1000008</v>
      </c>
      <c r="C18" s="2">
        <v>-1000008</v>
      </c>
      <c r="D18" s="2">
        <v>-9305008.5800000001</v>
      </c>
      <c r="E18" s="6">
        <f t="shared" si="0"/>
        <v>930.49341405268763</v>
      </c>
    </row>
    <row r="19" spans="1:5">
      <c r="A19" s="16" t="s">
        <v>74</v>
      </c>
      <c r="B19" s="11"/>
      <c r="C19" s="11"/>
      <c r="D19" s="11"/>
      <c r="E19" s="12"/>
    </row>
    <row r="20" spans="1:5">
      <c r="A20" s="15"/>
      <c r="B20" s="11"/>
      <c r="C20" s="11"/>
      <c r="D20" s="11"/>
      <c r="E20" s="12"/>
    </row>
    <row r="21" spans="1:5">
      <c r="A21" s="13" t="s">
        <v>66</v>
      </c>
      <c r="B21" s="11"/>
      <c r="C21" s="11"/>
      <c r="D21" s="11"/>
      <c r="E21" s="12"/>
    </row>
    <row r="22" spans="1:5">
      <c r="A22" s="16" t="s">
        <v>67</v>
      </c>
      <c r="B22" s="11"/>
      <c r="C22" s="11"/>
      <c r="D22" s="11"/>
      <c r="E22" s="12"/>
    </row>
    <row r="23" spans="1:5">
      <c r="A23" s="16" t="s">
        <v>48</v>
      </c>
      <c r="B23" s="11"/>
      <c r="C23" s="11"/>
      <c r="D23" s="11"/>
      <c r="E23" s="12"/>
    </row>
    <row r="24" spans="1:5">
      <c r="A24" s="16" t="s">
        <v>68</v>
      </c>
      <c r="B24" s="11"/>
      <c r="C24" s="11"/>
      <c r="D24" s="11"/>
      <c r="E24" s="12"/>
    </row>
    <row r="26" spans="1:5">
      <c r="A26" s="5" t="s">
        <v>14</v>
      </c>
    </row>
    <row r="27" spans="1:5">
      <c r="A27" t="s">
        <v>15</v>
      </c>
    </row>
    <row r="29" spans="1:5">
      <c r="A29" s="5" t="s">
        <v>16</v>
      </c>
    </row>
    <row r="30" spans="1:5">
      <c r="A30" t="s">
        <v>69</v>
      </c>
    </row>
    <row r="31" spans="1:5">
      <c r="A31" t="s">
        <v>70</v>
      </c>
    </row>
    <row r="32" spans="1:5">
      <c r="A32" t="s">
        <v>49</v>
      </c>
    </row>
    <row r="33" spans="1:2">
      <c r="A33" t="s">
        <v>71</v>
      </c>
    </row>
    <row r="34" spans="1:2">
      <c r="A34" t="s">
        <v>72</v>
      </c>
    </row>
    <row r="35" spans="1:2">
      <c r="A35" t="s">
        <v>73</v>
      </c>
    </row>
    <row r="36" spans="1:2">
      <c r="A36" t="s">
        <v>50</v>
      </c>
    </row>
    <row r="38" spans="1:2">
      <c r="A38" s="5" t="s">
        <v>52</v>
      </c>
    </row>
    <row r="39" spans="1:2">
      <c r="A39" s="1" t="s">
        <v>32</v>
      </c>
      <c r="B39" s="2">
        <v>203966.07999999999</v>
      </c>
    </row>
    <row r="40" spans="1:2">
      <c r="A40" s="1" t="s">
        <v>33</v>
      </c>
      <c r="B40" s="2">
        <v>1628193.17</v>
      </c>
    </row>
    <row r="41" spans="1:2">
      <c r="A41" s="1" t="s">
        <v>39</v>
      </c>
      <c r="B41" s="2">
        <v>755918.36</v>
      </c>
    </row>
    <row r="42" spans="1:2">
      <c r="A42" s="1" t="s">
        <v>34</v>
      </c>
      <c r="B42" s="2">
        <v>42440.93</v>
      </c>
    </row>
    <row r="43" spans="1:2">
      <c r="A43" s="1" t="s">
        <v>40</v>
      </c>
      <c r="B43" s="2">
        <v>17771519.989999998</v>
      </c>
    </row>
    <row r="44" spans="1:2">
      <c r="A44" s="1" t="s">
        <v>51</v>
      </c>
      <c r="B44" s="2">
        <v>14462.35</v>
      </c>
    </row>
    <row r="45" spans="1:2">
      <c r="A45" s="1" t="s">
        <v>35</v>
      </c>
      <c r="B45" s="2">
        <v>285012</v>
      </c>
    </row>
    <row r="46" spans="1:2">
      <c r="A46" s="1" t="s">
        <v>17</v>
      </c>
      <c r="B46" s="2">
        <v>70923</v>
      </c>
    </row>
    <row r="47" spans="1:2">
      <c r="A47" s="3" t="s">
        <v>18</v>
      </c>
      <c r="B47" s="4">
        <f>SUM(B39:B46)</f>
        <v>20772435.879999999</v>
      </c>
    </row>
  </sheetData>
  <mergeCells count="3">
    <mergeCell ref="A1:E1"/>
    <mergeCell ref="A2:E2"/>
    <mergeCell ref="A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4" workbookViewId="0">
      <selection activeCell="B32" sqref="B32"/>
    </sheetView>
  </sheetViews>
  <sheetFormatPr defaultRowHeight="15"/>
  <cols>
    <col min="1" max="1" width="7.7109375" customWidth="1"/>
    <col min="2" max="2" width="22.5703125" customWidth="1"/>
    <col min="3" max="3" width="7.5703125" customWidth="1"/>
    <col min="5" max="6" width="12" customWidth="1"/>
    <col min="7" max="7" width="15.7109375" customWidth="1"/>
    <col min="8" max="8" width="11.42578125" customWidth="1"/>
  </cols>
  <sheetData>
    <row r="1" spans="1:7">
      <c r="A1" s="5" t="s">
        <v>19</v>
      </c>
    </row>
    <row r="2" spans="1:7">
      <c r="A2" t="s">
        <v>61</v>
      </c>
    </row>
    <row r="3" spans="1:7">
      <c r="A3" t="s">
        <v>62</v>
      </c>
    </row>
    <row r="4" spans="1:7">
      <c r="A4" t="s">
        <v>63</v>
      </c>
    </row>
    <row r="5" spans="1:7">
      <c r="A5" t="s">
        <v>64</v>
      </c>
    </row>
    <row r="7" spans="1:7">
      <c r="A7" s="5" t="s">
        <v>20</v>
      </c>
    </row>
    <row r="9" spans="1:7" s="8" customFormat="1" ht="30">
      <c r="A9" s="9" t="s">
        <v>29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26</v>
      </c>
    </row>
    <row r="10" spans="1:7">
      <c r="A10" s="1" t="s">
        <v>30</v>
      </c>
      <c r="B10" s="1" t="s">
        <v>77</v>
      </c>
      <c r="C10" s="1"/>
      <c r="D10" s="1">
        <v>4112</v>
      </c>
      <c r="E10" s="2">
        <v>191000</v>
      </c>
      <c r="F10" s="2">
        <v>191000</v>
      </c>
      <c r="G10" s="1">
        <f>F10/E10*100</f>
        <v>100</v>
      </c>
    </row>
    <row r="11" spans="1:7">
      <c r="A11" s="1" t="s">
        <v>41</v>
      </c>
      <c r="B11" s="1" t="s">
        <v>78</v>
      </c>
      <c r="C11" s="1">
        <v>98348</v>
      </c>
      <c r="D11" s="1">
        <v>4111</v>
      </c>
      <c r="E11" s="2">
        <v>29000</v>
      </c>
      <c r="F11" s="2">
        <v>27042.13</v>
      </c>
      <c r="G11" s="2">
        <f t="shared" ref="G11:G23" si="0">F11/E11*100</f>
        <v>93.248724137931035</v>
      </c>
    </row>
    <row r="12" spans="1:7">
      <c r="A12" s="1" t="s">
        <v>36</v>
      </c>
      <c r="B12" s="1" t="s">
        <v>42</v>
      </c>
      <c r="C12" s="1">
        <v>33063</v>
      </c>
      <c r="D12" s="1">
        <v>4116</v>
      </c>
      <c r="E12" s="2">
        <v>664522</v>
      </c>
      <c r="F12" s="2">
        <v>664522</v>
      </c>
      <c r="G12" s="1">
        <f t="shared" si="0"/>
        <v>100</v>
      </c>
    </row>
    <row r="13" spans="1:7">
      <c r="A13" s="1" t="s">
        <v>43</v>
      </c>
      <c r="B13" s="1" t="s">
        <v>53</v>
      </c>
      <c r="C13" s="1">
        <v>17058</v>
      </c>
      <c r="D13" s="1">
        <v>4116</v>
      </c>
      <c r="E13" s="2">
        <v>410000</v>
      </c>
      <c r="F13" s="2">
        <v>410000</v>
      </c>
      <c r="G13" s="1">
        <f t="shared" si="0"/>
        <v>100</v>
      </c>
    </row>
    <row r="14" spans="1:7">
      <c r="A14" s="1" t="s">
        <v>30</v>
      </c>
      <c r="B14" s="1" t="s">
        <v>47</v>
      </c>
      <c r="C14" s="1">
        <v>14004</v>
      </c>
      <c r="D14" s="1">
        <v>4116</v>
      </c>
      <c r="E14" s="2">
        <v>12800</v>
      </c>
      <c r="F14" s="2">
        <v>12800</v>
      </c>
      <c r="G14" s="1">
        <f t="shared" si="0"/>
        <v>100</v>
      </c>
    </row>
    <row r="15" spans="1:7">
      <c r="A15" s="1" t="s">
        <v>54</v>
      </c>
      <c r="B15" s="1" t="s">
        <v>79</v>
      </c>
      <c r="C15" s="1">
        <v>13101</v>
      </c>
      <c r="D15" s="1">
        <v>4116</v>
      </c>
      <c r="E15" s="2">
        <v>120000</v>
      </c>
      <c r="F15" s="2">
        <v>120000</v>
      </c>
      <c r="G15" s="1">
        <f t="shared" si="0"/>
        <v>100</v>
      </c>
    </row>
    <row r="16" spans="1:7">
      <c r="A16" s="1" t="s">
        <v>44</v>
      </c>
      <c r="B16" s="14" t="s">
        <v>55</v>
      </c>
      <c r="C16" s="1"/>
      <c r="D16" s="1">
        <v>4222</v>
      </c>
      <c r="E16" s="2">
        <v>245000</v>
      </c>
      <c r="F16" s="2">
        <v>245000</v>
      </c>
      <c r="G16" s="1">
        <f t="shared" si="0"/>
        <v>100</v>
      </c>
    </row>
    <row r="17" spans="1:7">
      <c r="A17" s="1" t="s">
        <v>44</v>
      </c>
      <c r="B17" s="14" t="s">
        <v>59</v>
      </c>
      <c r="C17" s="1"/>
      <c r="D17" s="1">
        <v>4122</v>
      </c>
      <c r="E17" s="2">
        <v>140647.5</v>
      </c>
      <c r="F17" s="2">
        <v>140647.5</v>
      </c>
      <c r="G17" s="1">
        <f t="shared" si="0"/>
        <v>100</v>
      </c>
    </row>
    <row r="18" spans="1:7">
      <c r="A18" s="1" t="s">
        <v>44</v>
      </c>
      <c r="B18" s="1" t="s">
        <v>45</v>
      </c>
      <c r="C18" s="1"/>
      <c r="D18" s="1">
        <v>4122</v>
      </c>
      <c r="E18" s="2">
        <v>20000</v>
      </c>
      <c r="F18" s="2">
        <v>20000</v>
      </c>
      <c r="G18" s="1">
        <f t="shared" si="0"/>
        <v>100</v>
      </c>
    </row>
    <row r="19" spans="1:7">
      <c r="A19" s="1" t="s">
        <v>44</v>
      </c>
      <c r="B19" s="1" t="s">
        <v>80</v>
      </c>
      <c r="C19" s="1"/>
      <c r="D19" s="1">
        <v>4122</v>
      </c>
      <c r="E19" s="2">
        <v>110000</v>
      </c>
      <c r="F19" s="2">
        <v>110000</v>
      </c>
      <c r="G19" s="1">
        <f t="shared" si="0"/>
        <v>100</v>
      </c>
    </row>
    <row r="20" spans="1:7">
      <c r="A20" s="1" t="s">
        <v>46</v>
      </c>
      <c r="B20" s="1" t="s">
        <v>56</v>
      </c>
      <c r="C20" s="1"/>
      <c r="D20" s="1">
        <v>4122</v>
      </c>
      <c r="E20" s="2">
        <v>53361</v>
      </c>
      <c r="F20" s="2">
        <v>53361</v>
      </c>
      <c r="G20" s="1">
        <f t="shared" si="0"/>
        <v>100</v>
      </c>
    </row>
    <row r="21" spans="1:7">
      <c r="A21" s="1" t="s">
        <v>44</v>
      </c>
      <c r="B21" s="1" t="s">
        <v>57</v>
      </c>
      <c r="C21" s="1"/>
      <c r="D21" s="1">
        <v>4122</v>
      </c>
      <c r="E21" s="2">
        <v>30000</v>
      </c>
      <c r="F21" s="2">
        <v>30000</v>
      </c>
      <c r="G21" s="1">
        <f t="shared" si="0"/>
        <v>100</v>
      </c>
    </row>
    <row r="22" spans="1:7">
      <c r="A22" s="1" t="s">
        <v>44</v>
      </c>
      <c r="B22" s="1" t="s">
        <v>58</v>
      </c>
      <c r="C22" s="1"/>
      <c r="D22" s="1">
        <v>4122</v>
      </c>
      <c r="E22" s="2">
        <v>10000</v>
      </c>
      <c r="F22" s="2">
        <v>10000</v>
      </c>
      <c r="G22" s="1">
        <f t="shared" si="0"/>
        <v>100</v>
      </c>
    </row>
    <row r="23" spans="1:7">
      <c r="A23" s="1" t="s">
        <v>44</v>
      </c>
      <c r="B23" s="1" t="s">
        <v>53</v>
      </c>
      <c r="C23" s="1"/>
      <c r="D23" s="1">
        <v>4122</v>
      </c>
      <c r="E23" s="2">
        <v>70000</v>
      </c>
      <c r="F23" s="2">
        <v>70000</v>
      </c>
      <c r="G23" s="1">
        <f t="shared" si="0"/>
        <v>100</v>
      </c>
    </row>
    <row r="24" spans="1:7">
      <c r="A24" s="1"/>
      <c r="B24" s="1" t="s">
        <v>81</v>
      </c>
      <c r="C24" s="1"/>
      <c r="D24" s="1"/>
      <c r="E24" s="4">
        <f>SUM(E10:E23)</f>
        <v>2106330.5</v>
      </c>
      <c r="F24" s="4">
        <f>SUM(F10:F23)</f>
        <v>2104372.63</v>
      </c>
      <c r="G24" s="1"/>
    </row>
    <row r="25" spans="1:7">
      <c r="A25" t="s">
        <v>82</v>
      </c>
    </row>
    <row r="26" spans="1:7">
      <c r="A26" t="s">
        <v>83</v>
      </c>
    </row>
    <row r="28" spans="1:7">
      <c r="A28" s="5" t="s">
        <v>60</v>
      </c>
    </row>
    <row r="30" spans="1:7">
      <c r="A30" t="s">
        <v>31</v>
      </c>
    </row>
    <row r="31" spans="1:7">
      <c r="A31" t="s">
        <v>37</v>
      </c>
    </row>
    <row r="32" spans="1:7">
      <c r="A32" t="s">
        <v>84</v>
      </c>
    </row>
    <row r="33" spans="1:5">
      <c r="A33" t="s">
        <v>85</v>
      </c>
    </row>
    <row r="34" spans="1:5">
      <c r="A34" t="s">
        <v>86</v>
      </c>
    </row>
    <row r="35" spans="1:5">
      <c r="A35" t="s">
        <v>27</v>
      </c>
    </row>
    <row r="37" spans="1:5">
      <c r="A37" t="s">
        <v>87</v>
      </c>
    </row>
    <row r="38" spans="1:5">
      <c r="A38" t="s">
        <v>28</v>
      </c>
    </row>
    <row r="41" spans="1:5">
      <c r="A41" t="s">
        <v>90</v>
      </c>
      <c r="E41" t="s">
        <v>91</v>
      </c>
    </row>
    <row r="43" spans="1:5">
      <c r="A43" t="s">
        <v>92</v>
      </c>
    </row>
    <row r="44" spans="1:5">
      <c r="A44" t="s">
        <v>88</v>
      </c>
    </row>
    <row r="45" spans="1:5">
      <c r="A45" t="s">
        <v>95</v>
      </c>
    </row>
    <row r="46" spans="1:5">
      <c r="A46" t="s">
        <v>93</v>
      </c>
      <c r="D46" t="s">
        <v>89</v>
      </c>
    </row>
    <row r="47" spans="1:5">
      <c r="B47" s="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2020-04-07T06:21:47Z</cp:lastPrinted>
  <dcterms:created xsi:type="dcterms:W3CDTF">2016-06-01T12:37:39Z</dcterms:created>
  <dcterms:modified xsi:type="dcterms:W3CDTF">2020-05-11T08:21:10Z</dcterms:modified>
</cp:coreProperties>
</file>