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sterec\Documents\Závěrečný účet\Závěrečný účet 2022\"/>
    </mc:Choice>
  </mc:AlternateContent>
  <xr:revisionPtr revIDLastSave="0" documentId="13_ncr:1_{BAD6FB70-3E5E-48BE-949C-0039433DC27A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str.1" sheetId="1" r:id="rId1"/>
    <sheet name="str.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22" i="2" l="1"/>
  <c r="G21" i="2"/>
  <c r="G14" i="2"/>
  <c r="G18" i="2"/>
  <c r="D15" i="1"/>
  <c r="C15" i="1"/>
  <c r="B15" i="1"/>
  <c r="D12" i="1"/>
  <c r="C12" i="1"/>
  <c r="B12" i="1"/>
  <c r="G20" i="2"/>
  <c r="G19" i="2"/>
  <c r="G16" i="2"/>
  <c r="G12" i="2"/>
  <c r="F24" i="2"/>
  <c r="E24" i="2"/>
  <c r="G13" i="2"/>
  <c r="G15" i="2"/>
  <c r="G17" i="2"/>
  <c r="G23" i="2"/>
  <c r="G11" i="2"/>
  <c r="B16" i="1" l="1"/>
  <c r="C16" i="1"/>
  <c r="D16" i="1"/>
  <c r="E9" i="1"/>
  <c r="E10" i="1"/>
  <c r="E11" i="1"/>
  <c r="E13" i="1"/>
  <c r="E14" i="1"/>
  <c r="E8" i="1"/>
  <c r="E16" i="1" l="1"/>
  <c r="E12" i="1"/>
  <c r="E15" i="1"/>
  <c r="B49" i="1"/>
</calcChain>
</file>

<file path=xl/sharedStrings.xml><?xml version="1.0" encoding="utf-8"?>
<sst xmlns="http://schemas.openxmlformats.org/spreadsheetml/2006/main" count="108" uniqueCount="101">
  <si>
    <t>Obec Klášterec nad Orlicí</t>
  </si>
  <si>
    <t>Schvál. rozpočet</t>
  </si>
  <si>
    <t>Uprav. rozpočet</t>
  </si>
  <si>
    <t>% plnění k uprav.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</si>
  <si>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</si>
  <si>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</si>
  <si>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</si>
  <si>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</si>
  <si>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</si>
  <si>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6 - Kapitálové výdaje</t>
  </si>
  <si>
    <t>Výdaje celkem</t>
  </si>
  <si>
    <t>Saldo: Příjmy - výdaje</t>
  </si>
  <si>
    <t>Třída 8 - financování</t>
  </si>
  <si>
    <t>2) Hospodářská činnost obce</t>
  </si>
  <si>
    <t>Obec Klášterec nad Orlicí nevede hospodářskou činnost.</t>
  </si>
  <si>
    <t>3) Stav účelových fondů</t>
  </si>
  <si>
    <t>Pokladna</t>
  </si>
  <si>
    <t>celkem</t>
  </si>
  <si>
    <t>5) Hospodaření příspěvkových organizací zřízených obcí</t>
  </si>
  <si>
    <t>6) Vyúčtování finančních vztahů ke státnímu rozpočtu a ostatním rozpočtům veřejné úrovně</t>
  </si>
  <si>
    <t>účel</t>
  </si>
  <si>
    <t>ÚZ</t>
  </si>
  <si>
    <t>položka</t>
  </si>
  <si>
    <t>čerpání</t>
  </si>
  <si>
    <t>čerpání v %</t>
  </si>
  <si>
    <t xml:space="preserve">nebyly zjištěny chyby a nedostatky. </t>
  </si>
  <si>
    <t xml:space="preserve">poskytovatel </t>
  </si>
  <si>
    <t>MV</t>
  </si>
  <si>
    <t xml:space="preserve">Přezkoumání hospodaření provedly kontrolorky z Pardubického kraje: Bc. Zdeňka Fassnerová </t>
  </si>
  <si>
    <t>Běžný účet ČNB</t>
  </si>
  <si>
    <t>Běžný účet Moneta Bank</t>
  </si>
  <si>
    <t>Běžný účet Moneta - spořící</t>
  </si>
  <si>
    <t>Běžný účet - jistoty</t>
  </si>
  <si>
    <t xml:space="preserve">a Zdeňka Škarková. Přezkoumání bylo provedeno v souladu se zákonem č. 420/2004 Sb., </t>
  </si>
  <si>
    <t>Klášterec nad Orlicí 167, IČ: 00279021</t>
  </si>
  <si>
    <t>Běžný účet - ČSOB</t>
  </si>
  <si>
    <t>Běžný účet ČSOB - spořící</t>
  </si>
  <si>
    <t>MF</t>
  </si>
  <si>
    <t>KU</t>
  </si>
  <si>
    <t>Smlouva číslo: 0338/18/5650 na částku 5 000 000,- Kč.</t>
  </si>
  <si>
    <t>Fond pro obnovu kanalizace</t>
  </si>
  <si>
    <t>Úvěr čerpaný u Československé obchodní banky, a.s. Praha v roce 2018.</t>
  </si>
  <si>
    <r>
      <rPr>
        <u/>
        <sz val="11"/>
        <color theme="1"/>
        <rFont val="Calibri"/>
        <family val="2"/>
        <charset val="238"/>
        <scheme val="minor"/>
      </rPr>
      <t>Fond pro financování obnovy kanalizace v majetku obce</t>
    </r>
    <r>
      <rPr>
        <sz val="11"/>
        <color theme="1"/>
        <rFont val="Calibri"/>
        <family val="2"/>
        <charset val="238"/>
        <scheme val="minor"/>
      </rPr>
      <t xml:space="preserve"> - tvorba a čerpání se řídí Plánem</t>
    </r>
  </si>
  <si>
    <t>Podrobné plnění rozpočtu příjmů a výdajů obce je uvedeno v příloze č. 1.</t>
  </si>
  <si>
    <t>(§ 17 zákona č. 250/2000 Sb. , o rozpočt. pravidlech územních rozpočtů, ve znění platných předpisů)</t>
  </si>
  <si>
    <t>Globální dotace</t>
  </si>
  <si>
    <t>Oprava komunikace</t>
  </si>
  <si>
    <t>Celkem</t>
  </si>
  <si>
    <t xml:space="preserve">Sejmuto: </t>
  </si>
  <si>
    <t>Obec Pastviny</t>
  </si>
  <si>
    <t>Třída 5 - běžné výdaje</t>
  </si>
  <si>
    <t>elektronické úřední desce.</t>
  </si>
  <si>
    <t>Úvěr čerpaný u ČSOB Leasing, a.s. v roce 2021.</t>
  </si>
  <si>
    <t>Smlouva číslo: 7124424 na částku 448 323,- Kč.</t>
  </si>
  <si>
    <r>
      <rPr>
        <u/>
        <sz val="11"/>
        <color theme="1"/>
        <rFont val="Calibri"/>
        <family val="2"/>
        <charset val="238"/>
        <scheme val="minor"/>
      </rPr>
      <t>Sociální fond</t>
    </r>
    <r>
      <rPr>
        <sz val="11"/>
        <color theme="1"/>
        <rFont val="Calibri"/>
        <family val="2"/>
        <charset val="238"/>
        <scheme val="minor"/>
      </rPr>
      <t xml:space="preserve"> - tvorba a čerpání se řídí Směrnicí pro tvorbu a využívání Sociálního fondu schválenou</t>
    </r>
  </si>
  <si>
    <t xml:space="preserve">financování obnovy kanalizace v majetku obce schváleným zastupitelstvem obce dne  24. 4. 2019, </t>
  </si>
  <si>
    <t>Potravinová obslužnost</t>
  </si>
  <si>
    <t>1) Údaje o plnění příjmů a výdajů za rok 2022 (údaje jsou v Kč)</t>
  </si>
  <si>
    <t>Plnění k                   31. 12. 2022</t>
  </si>
  <si>
    <t>Výše zůstatků nesplacených dlouhodobých úvěrů vykazovaných ke dni 31. 12. 2022</t>
  </si>
  <si>
    <t>Zůstatek       999 968,- Kč.</t>
  </si>
  <si>
    <t>Zůstatek       261 543,61 Kč.</t>
  </si>
  <si>
    <t>zastupitelstvem obce dne 25.11.2020 usnesení č. 425/20. Stav k 31. 12. 2022 činil 101 026,81 Kč.</t>
  </si>
  <si>
    <t>usnesení č. 120/19. Stav k 31. 12. 2022 činil 61 577,51 Kč.</t>
  </si>
  <si>
    <t>4) Stav prostředků na bankovních účtech a v pokladně k 31. 12. 2022</t>
  </si>
  <si>
    <t>Termínovaný vklad</t>
  </si>
  <si>
    <r>
      <rPr>
        <u/>
        <sz val="11"/>
        <color theme="1"/>
        <rFont val="Calibri"/>
        <family val="2"/>
        <charset val="238"/>
        <scheme val="minor"/>
      </rPr>
      <t xml:space="preserve">Základní škola </t>
    </r>
    <r>
      <rPr>
        <sz val="11"/>
        <color theme="1"/>
        <rFont val="Calibri"/>
        <family val="2"/>
        <charset val="238"/>
        <scheme val="minor"/>
      </rPr>
      <t>- výsledek hospodaření k 31. 12. 2022 činil zisk 12 584,45 Kč. Zastupitelstvo</t>
    </r>
  </si>
  <si>
    <r>
      <rPr>
        <u/>
        <sz val="11"/>
        <color theme="1"/>
        <rFont val="Calibri"/>
        <family val="2"/>
        <charset val="238"/>
        <scheme val="minor"/>
      </rPr>
      <t>Mateřská škola</t>
    </r>
    <r>
      <rPr>
        <sz val="11"/>
        <color theme="1"/>
        <rFont val="Calibri"/>
        <family val="2"/>
        <charset val="238"/>
        <scheme val="minor"/>
      </rPr>
      <t xml:space="preserve"> - výsledek hospodaření k 31. 12. 2022 činil ztrátu  10 052,56 Kč. Zastupitelstvo</t>
    </r>
  </si>
  <si>
    <t>přijatá dotace</t>
  </si>
  <si>
    <t>Volby do ZO + Senát</t>
  </si>
  <si>
    <t>Volby Prezidenta ČR</t>
  </si>
  <si>
    <t>Zmírnění neg.dopadů Covid</t>
  </si>
  <si>
    <t>SDH - provoz</t>
  </si>
  <si>
    <t>MZE</t>
  </si>
  <si>
    <t>Kůrovcová kalamita</t>
  </si>
  <si>
    <t>MŠMT</t>
  </si>
  <si>
    <t>MŠ - dotace JAK</t>
  </si>
  <si>
    <t>ZŠ - škola do přírody</t>
  </si>
  <si>
    <t>Motorová pila pro SDH</t>
  </si>
  <si>
    <t>Dýchací technika pro SDH</t>
  </si>
  <si>
    <t xml:space="preserve">Většina dotací byla 100% vyčerpána, pouze dotace na volby do ZO + Senát a volby Prezidenta byly </t>
  </si>
  <si>
    <t xml:space="preserve">použity částečně. Celkový přeplatek ve výši 23 818,98 Kč byl vrácen dne 24. 1. 2023 na účet </t>
  </si>
  <si>
    <t xml:space="preserve">KÚ Pardubice. </t>
  </si>
  <si>
    <t>7) Zpráva o výsledku přezkoumání hospodaření obce za rok 2022</t>
  </si>
  <si>
    <t>§ 4 a § 6 zákona č. 255/2012 Sb. Dílčí přezkum byl proveden dne 10. 11. 2022 a konečné přezkoumání</t>
  </si>
  <si>
    <t>bylo vykonáno dne 14. 2. 2023.</t>
  </si>
  <si>
    <r>
      <rPr>
        <b/>
        <sz val="11"/>
        <color theme="1"/>
        <rFont val="Calibri"/>
        <family val="2"/>
        <charset val="238"/>
        <scheme val="minor"/>
      </rPr>
      <t>Závěr zprávy:</t>
    </r>
    <r>
      <rPr>
        <sz val="11"/>
        <color theme="1"/>
        <rFont val="Calibri"/>
        <family val="2"/>
        <charset val="238"/>
        <scheme val="minor"/>
      </rPr>
      <t xml:space="preserve"> při přezkoumání hospodaření obce za rok 2022 podle § 2 a § 3 zákona č. 420/2004 Sb.</t>
    </r>
  </si>
  <si>
    <t>výjezd hasičů</t>
  </si>
  <si>
    <t>obce schválilo usnesením č…92/23 ze dne 1. 3. 2023 převod zisku do rezervního fondu ZŠ</t>
  </si>
  <si>
    <t xml:space="preserve">obce schválilo usnesením č. 92/23 ze dne 1.3.2023 vyrovnání ztráty z rezerního fondu MŠ. </t>
  </si>
  <si>
    <t xml:space="preserve">Ztráta vznikla vyšším čerpáním  náhrad za nemoc a náhrad za nemoc v ochranné lhůtě. </t>
  </si>
  <si>
    <t>Plné znění zprávy o provedeném přezkoumání hospodaření obce za rok 2022 je vyvěšeno na</t>
  </si>
  <si>
    <t>Závěrečný účet obce Klášterec nad Orlicí za rok 2022</t>
  </si>
  <si>
    <t>Usnesení č. 114/23</t>
  </si>
  <si>
    <t xml:space="preserve">Zastupitelstvo obce Klášterec na dOrlicí po projednání dle § 17 odst. 7, písm.a) zákona č. 250/2000 Sb., o </t>
  </si>
  <si>
    <t>rozpočtových pravidlech územních rozpočtů v platném znění a § 43 a § 84 písm. b) zák. č. 128/2000 Sb., o</t>
  </si>
  <si>
    <t>obcích v platném znění schvaluje závěrečný účet hospodaření obce za rok 2022 včetně zprávy o přez-</t>
  </si>
  <si>
    <t>koumání hospodaení obce za rok 022 ze dne 14. 2. 2023 a souhlasí s celoročním hospodařením bez výhrad.</t>
  </si>
  <si>
    <t>V Klášterci nad Orlicí dne 5.4.2023</t>
  </si>
  <si>
    <t>Vyvěšeno: 19. 4. 2023</t>
  </si>
  <si>
    <t>Zpracovala: Jitka Krčmářová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</si>
</sst>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4" fontId="0" fillId="0" borderId="0" xfId="0" applyNumberFormat="1"/>
    <xf numFmtId="2" fontId="0" fillId="0" borderId="0" xfId="0" applyNumberFormat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/>
    <xf numFmtId="2" fontId="0" fillId="0" borderId="6" xfId="0" applyNumberFormat="1" applyBorder="1"/>
    <xf numFmtId="0" fontId="1" fillId="0" borderId="5" xfId="0" applyFont="1" applyBorder="1"/>
    <xf numFmtId="2" fontId="1" fillId="0" borderId="6" xfId="0" applyNumberFormat="1" applyFont="1" applyBorder="1"/>
    <xf numFmtId="0" fontId="0" fillId="0" borderId="7" xfId="0" applyBorder="1"/>
    <xf numFmtId="4" fontId="0" fillId="0" borderId="8" xfId="0" applyNumberFormat="1" applyBorder="1"/>
    <xf numFmtId="2" fontId="0" fillId="0" borderId="9" xfId="0" applyNumberFormat="1" applyBorder="1"/>
    <xf numFmtId="0" fontId="4" fillId="0" borderId="1" xfId="0" applyFont="1" applyBorder="1"/>
    <xf numFmtId="0" fontId="1" fillId="0" borderId="0" xfId="0" applyFont="1" applyAlignment="1">
      <alignment horizontal="center" wrapText="1"/>
    </xf>
    <xf numFmtId="0" fontId="4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topLeftCell="A34" workbookViewId="0">
      <selection activeCell="R25" sqref="R25"/>
    </sheetView>
  </sheetViews>
  <sheetFormatPr defaultRowHeight="15" x14ac:dyDescent="0.25"/>
  <cols>
    <col min="1" max="1" width="24.7109375" customWidth="1"/>
    <col min="2" max="2" width="13.5703125" customWidth="1"/>
    <col min="3" max="3" width="14.85546875" customWidth="1"/>
    <col min="4" max="5" width="16.7109375" customWidth="1"/>
    <col min="6" max="6" width="10.28515625" customWidth="1"/>
  </cols>
  <sheetData>
    <row r="1" spans="1:5" ht="21" x14ac:dyDescent="0.35">
      <c r="A1" s="25" t="s">
        <v>0</v>
      </c>
      <c r="B1" s="25"/>
      <c r="C1" s="25"/>
      <c r="D1" s="25"/>
      <c r="E1" s="25"/>
    </row>
    <row r="2" spans="1:5" x14ac:dyDescent="0.25">
      <c r="A2" s="26" t="s">
        <v>34</v>
      </c>
      <c r="B2" s="26"/>
      <c r="C2" s="26"/>
      <c r="D2" s="26"/>
      <c r="E2" s="26"/>
    </row>
    <row r="4" spans="1:5" ht="21" x14ac:dyDescent="0.35">
      <c r="A4" s="25" t="s">
        <v>92</v>
      </c>
      <c r="B4" s="25"/>
      <c r="C4" s="25"/>
      <c r="D4" s="25"/>
      <c r="E4" s="25"/>
    </row>
    <row r="5" spans="1:5" x14ac:dyDescent="0.25">
      <c r="A5" s="26" t="s">
        <v>44</v>
      </c>
      <c r="B5" s="26"/>
      <c r="C5" s="26"/>
      <c r="D5" s="26"/>
      <c r="E5" s="26"/>
    </row>
    <row r="6" spans="1:5" ht="15.75" thickBot="1" x14ac:dyDescent="0.3">
      <c r="A6" s="5" t="s">
        <v>57</v>
      </c>
    </row>
    <row r="7" spans="1:5" ht="30" x14ac:dyDescent="0.25">
      <c r="A7" s="11"/>
      <c r="B7" s="12" t="s">
        <v>1</v>
      </c>
      <c r="C7" s="12" t="s">
        <v>2</v>
      </c>
      <c r="D7" s="12" t="s">
        <v>58</v>
      </c>
      <c r="E7" s="13" t="s">
        <v>3</v>
      </c>
    </row>
    <row r="8" spans="1:5" x14ac:dyDescent="0.25">
      <c r="A8" s="14" t="s">
        <v>4</v>
      </c>
      <c r="B8" s="2">
        <v>16368300</v>
      </c>
      <c r="C8" s="2">
        <v>17348370</v>
      </c>
      <c r="D8" s="2">
        <v>20179652.960000001</v>
      </c>
      <c r="E8" s="15">
        <f>(D8/C8)*100</f>
        <v>116.32016702433717</v>
      </c>
    </row>
    <row r="9" spans="1:5" x14ac:dyDescent="0.25">
      <c r="A9" s="14" t="s">
        <v>5</v>
      </c>
      <c r="B9" s="2">
        <v>6757460</v>
      </c>
      <c r="C9" s="2">
        <v>8150001</v>
      </c>
      <c r="D9" s="2">
        <v>8583768.5299999993</v>
      </c>
      <c r="E9" s="15">
        <f t="shared" ref="E9:E16" si="0">(D9/C9)*100</f>
        <v>105.3223003285521</v>
      </c>
    </row>
    <row r="10" spans="1:5" x14ac:dyDescent="0.25">
      <c r="A10" s="14" t="s">
        <v>6</v>
      </c>
      <c r="B10" s="2">
        <v>2412950</v>
      </c>
      <c r="C10" s="2">
        <v>2472950</v>
      </c>
      <c r="D10" s="2">
        <v>2477510</v>
      </c>
      <c r="E10" s="15">
        <f t="shared" si="0"/>
        <v>100.18439515558342</v>
      </c>
    </row>
    <row r="11" spans="1:5" x14ac:dyDescent="0.25">
      <c r="A11" s="14" t="s">
        <v>7</v>
      </c>
      <c r="B11" s="2">
        <v>275066</v>
      </c>
      <c r="C11" s="2">
        <v>1205281.04</v>
      </c>
      <c r="D11" s="2">
        <v>1205281.04</v>
      </c>
      <c r="E11" s="15">
        <f t="shared" si="0"/>
        <v>100</v>
      </c>
    </row>
    <row r="12" spans="1:5" s="5" customFormat="1" x14ac:dyDescent="0.25">
      <c r="A12" s="16" t="s">
        <v>8</v>
      </c>
      <c r="B12" s="4">
        <f>SUM(B8:B11)</f>
        <v>25813776</v>
      </c>
      <c r="C12" s="4">
        <f>SUM(C8:C11)</f>
        <v>29176602.039999999</v>
      </c>
      <c r="D12" s="4">
        <f>SUM(D8:D11)</f>
        <v>32446212.530000001</v>
      </c>
      <c r="E12" s="17">
        <f t="shared" si="0"/>
        <v>111.20627578741859</v>
      </c>
    </row>
    <row r="13" spans="1:5" x14ac:dyDescent="0.25">
      <c r="A13" s="14" t="s">
        <v>50</v>
      </c>
      <c r="B13" s="2">
        <v>19135460</v>
      </c>
      <c r="C13" s="2">
        <v>22549384.629999999</v>
      </c>
      <c r="D13" s="2">
        <v>19129971.739999998</v>
      </c>
      <c r="E13" s="15">
        <f t="shared" si="0"/>
        <v>84.835892659124852</v>
      </c>
    </row>
    <row r="14" spans="1:5" x14ac:dyDescent="0.25">
      <c r="A14" s="14" t="s">
        <v>9</v>
      </c>
      <c r="B14" s="2">
        <v>13580000</v>
      </c>
      <c r="C14" s="2">
        <v>13528930</v>
      </c>
      <c r="D14" s="2">
        <v>13539432.35</v>
      </c>
      <c r="E14" s="15">
        <f t="shared" si="0"/>
        <v>100.07762882947875</v>
      </c>
    </row>
    <row r="15" spans="1:5" s="5" customFormat="1" x14ac:dyDescent="0.25">
      <c r="A15" s="16" t="s">
        <v>10</v>
      </c>
      <c r="B15" s="4">
        <f>SUM(B13:B14)</f>
        <v>32715460</v>
      </c>
      <c r="C15" s="4">
        <f>SUM(C13:C14)</f>
        <v>36078314.629999995</v>
      </c>
      <c r="D15" s="4">
        <f>SUM(D13:D14)</f>
        <v>32669404.089999996</v>
      </c>
      <c r="E15" s="17">
        <f t="shared" si="0"/>
        <v>90.551358690227161</v>
      </c>
    </row>
    <row r="16" spans="1:5" s="5" customFormat="1" x14ac:dyDescent="0.25">
      <c r="A16" s="16" t="s">
        <v>11</v>
      </c>
      <c r="B16" s="4">
        <f>B12-B15</f>
        <v>-6901684</v>
      </c>
      <c r="C16" s="4">
        <f>C12-C15</f>
        <v>-6901712.5899999961</v>
      </c>
      <c r="D16" s="4">
        <f>D12-D15</f>
        <v>-223191.55999999493</v>
      </c>
      <c r="E16" s="17">
        <f t="shared" si="0"/>
        <v>3.2338576417015803</v>
      </c>
    </row>
    <row r="17" spans="1:5" ht="15.75" thickBot="1" x14ac:dyDescent="0.3">
      <c r="A17" s="18" t="s">
        <v>12</v>
      </c>
      <c r="B17" s="19">
        <v>6901684</v>
      </c>
      <c r="C17" s="19">
        <v>6901712.5899999999</v>
      </c>
      <c r="D17" s="19">
        <v>223191.56</v>
      </c>
      <c r="E17" s="20"/>
    </row>
    <row r="18" spans="1:5" x14ac:dyDescent="0.25">
      <c r="A18" t="s">
        <v>43</v>
      </c>
      <c r="B18" s="9"/>
      <c r="C18" s="9"/>
      <c r="D18" s="9"/>
      <c r="E18" s="10"/>
    </row>
    <row r="19" spans="1:5" x14ac:dyDescent="0.25">
      <c r="B19" s="9"/>
      <c r="C19" s="9"/>
      <c r="D19" s="9"/>
      <c r="E19" s="10"/>
    </row>
    <row r="20" spans="1:5" x14ac:dyDescent="0.25">
      <c r="A20" s="5" t="s">
        <v>59</v>
      </c>
      <c r="B20" s="9"/>
      <c r="C20" s="9"/>
      <c r="D20" s="9"/>
      <c r="E20" s="10"/>
    </row>
    <row r="21" spans="1:5" x14ac:dyDescent="0.25">
      <c r="A21" t="s">
        <v>41</v>
      </c>
      <c r="B21" s="9"/>
      <c r="C21" s="9"/>
      <c r="D21" s="9"/>
      <c r="E21" s="10"/>
    </row>
    <row r="22" spans="1:5" x14ac:dyDescent="0.25">
      <c r="A22" t="s">
        <v>39</v>
      </c>
      <c r="B22" s="9"/>
      <c r="C22" s="9"/>
      <c r="D22" s="9"/>
      <c r="E22" s="10"/>
    </row>
    <row r="23" spans="1:5" x14ac:dyDescent="0.25">
      <c r="A23" s="5" t="s">
        <v>60</v>
      </c>
      <c r="B23" s="9"/>
      <c r="C23" s="9"/>
      <c r="D23" s="9"/>
      <c r="E23" s="10"/>
    </row>
    <row r="24" spans="1:5" x14ac:dyDescent="0.25">
      <c r="B24" s="9"/>
      <c r="C24" s="9"/>
      <c r="D24" s="9"/>
      <c r="E24" s="10"/>
    </row>
    <row r="25" spans="1:5" x14ac:dyDescent="0.25">
      <c r="A25" t="s">
        <v>52</v>
      </c>
      <c r="B25" s="9"/>
      <c r="C25" s="9"/>
      <c r="D25" s="9"/>
      <c r="E25" s="10"/>
    </row>
    <row r="26" spans="1:5" x14ac:dyDescent="0.25">
      <c r="A26" t="s">
        <v>53</v>
      </c>
      <c r="B26" s="9"/>
      <c r="C26" s="9"/>
      <c r="D26" s="9"/>
      <c r="E26" s="10"/>
    </row>
    <row r="27" spans="1:5" x14ac:dyDescent="0.25">
      <c r="A27" s="5" t="s">
        <v>61</v>
      </c>
    </row>
    <row r="29" spans="1:5" x14ac:dyDescent="0.25">
      <c r="A29" s="5" t="s">
        <v>13</v>
      </c>
    </row>
    <row r="30" spans="1:5" x14ac:dyDescent="0.25">
      <c r="A30" t="s">
        <v>14</v>
      </c>
    </row>
    <row r="32" spans="1:5" x14ac:dyDescent="0.25">
      <c r="A32" s="5" t="s">
        <v>15</v>
      </c>
    </row>
    <row r="33" spans="1:2" x14ac:dyDescent="0.25">
      <c r="A33" t="s">
        <v>54</v>
      </c>
    </row>
    <row r="34" spans="1:2" x14ac:dyDescent="0.25">
      <c r="A34" t="s">
        <v>62</v>
      </c>
    </row>
    <row r="35" spans="1:2" x14ac:dyDescent="0.25">
      <c r="A35" t="s">
        <v>42</v>
      </c>
    </row>
    <row r="36" spans="1:2" x14ac:dyDescent="0.25">
      <c r="A36" t="s">
        <v>55</v>
      </c>
    </row>
    <row r="37" spans="1:2" x14ac:dyDescent="0.25">
      <c r="A37" t="s">
        <v>63</v>
      </c>
    </row>
    <row r="39" spans="1:2" x14ac:dyDescent="0.25">
      <c r="A39" s="5" t="s">
        <v>64</v>
      </c>
    </row>
    <row r="40" spans="1:2" x14ac:dyDescent="0.25">
      <c r="A40" s="1" t="s">
        <v>29</v>
      </c>
      <c r="B40" s="2">
        <v>222652.64</v>
      </c>
    </row>
    <row r="41" spans="1:2" x14ac:dyDescent="0.25">
      <c r="A41" s="1" t="s">
        <v>30</v>
      </c>
      <c r="B41" s="2">
        <v>1055113.46</v>
      </c>
    </row>
    <row r="42" spans="1:2" x14ac:dyDescent="0.25">
      <c r="A42" s="1" t="s">
        <v>35</v>
      </c>
      <c r="B42" s="2">
        <v>434115.35</v>
      </c>
    </row>
    <row r="43" spans="1:2" x14ac:dyDescent="0.25">
      <c r="A43" s="1" t="s">
        <v>31</v>
      </c>
      <c r="B43" s="2">
        <v>4021152.42</v>
      </c>
    </row>
    <row r="44" spans="1:2" x14ac:dyDescent="0.25">
      <c r="A44" s="1" t="s">
        <v>36</v>
      </c>
      <c r="B44" s="2">
        <v>61403.67</v>
      </c>
    </row>
    <row r="45" spans="1:2" x14ac:dyDescent="0.25">
      <c r="A45" s="1" t="s">
        <v>40</v>
      </c>
      <c r="B45" s="2">
        <v>61572.51</v>
      </c>
    </row>
    <row r="46" spans="1:2" x14ac:dyDescent="0.25">
      <c r="A46" s="1" t="s">
        <v>65</v>
      </c>
      <c r="B46" s="2">
        <v>23000000</v>
      </c>
    </row>
    <row r="47" spans="1:2" x14ac:dyDescent="0.25">
      <c r="A47" s="1" t="s">
        <v>32</v>
      </c>
      <c r="B47" s="2">
        <v>325161</v>
      </c>
    </row>
    <row r="48" spans="1:2" x14ac:dyDescent="0.25">
      <c r="A48" s="1" t="s">
        <v>16</v>
      </c>
      <c r="B48" s="2">
        <v>60898</v>
      </c>
    </row>
    <row r="49" spans="1:8" x14ac:dyDescent="0.25">
      <c r="A49" s="3" t="s">
        <v>17</v>
      </c>
      <c r="B49" s="4">
        <f>SUM(B40:B48)</f>
        <v>29242069.050000001</v>
      </c>
    </row>
    <row r="51" spans="1:8" x14ac:dyDescent="0.25">
      <c r="A51" s="5"/>
    </row>
    <row r="57" spans="1:8" x14ac:dyDescent="0.25">
      <c r="A57" s="5"/>
    </row>
    <row r="59" spans="1:8" x14ac:dyDescent="0.25">
      <c r="A59" s="22"/>
      <c r="B59" s="22"/>
      <c r="C59" s="22"/>
      <c r="D59" s="22"/>
      <c r="E59" s="22"/>
      <c r="F59" s="22"/>
      <c r="G59" s="22"/>
      <c r="H59" s="7"/>
    </row>
    <row r="60" spans="1:8" x14ac:dyDescent="0.25">
      <c r="E60" s="9"/>
      <c r="F60" s="9"/>
    </row>
    <row r="61" spans="1:8" x14ac:dyDescent="0.25">
      <c r="E61" s="9"/>
      <c r="F61" s="9"/>
      <c r="G61" s="9"/>
    </row>
    <row r="62" spans="1:8" x14ac:dyDescent="0.25">
      <c r="E62" s="9"/>
      <c r="F62" s="9"/>
      <c r="G62" s="9"/>
    </row>
    <row r="63" spans="1:8" x14ac:dyDescent="0.25">
      <c r="E63" s="9"/>
      <c r="F63" s="9"/>
    </row>
    <row r="64" spans="1:8" x14ac:dyDescent="0.25">
      <c r="E64" s="9"/>
      <c r="F64" s="9"/>
    </row>
    <row r="65" spans="1:8" x14ac:dyDescent="0.25">
      <c r="E65" s="9"/>
      <c r="F65" s="9"/>
    </row>
    <row r="66" spans="1:8" x14ac:dyDescent="0.25">
      <c r="E66" s="9"/>
      <c r="F66" s="9"/>
    </row>
    <row r="67" spans="1:8" x14ac:dyDescent="0.25">
      <c r="A67" s="23"/>
      <c r="E67" s="9"/>
      <c r="F67" s="9"/>
    </row>
    <row r="68" spans="1:8" x14ac:dyDescent="0.25">
      <c r="E68" s="9"/>
      <c r="F68" s="9"/>
    </row>
    <row r="69" spans="1:8" x14ac:dyDescent="0.25">
      <c r="E69" s="9"/>
      <c r="F69" s="9"/>
    </row>
    <row r="70" spans="1:8" x14ac:dyDescent="0.25">
      <c r="E70" s="9"/>
      <c r="F70" s="9"/>
    </row>
    <row r="71" spans="1:8" x14ac:dyDescent="0.25">
      <c r="E71" s="9"/>
      <c r="F71" s="9"/>
    </row>
    <row r="72" spans="1:8" x14ac:dyDescent="0.25">
      <c r="E72" s="9"/>
      <c r="F72" s="9"/>
    </row>
    <row r="73" spans="1:8" x14ac:dyDescent="0.25">
      <c r="A73" s="5"/>
      <c r="B73" s="5"/>
      <c r="C73" s="5"/>
      <c r="D73" s="5"/>
      <c r="E73" s="24"/>
      <c r="F73" s="24"/>
      <c r="G73" s="5"/>
      <c r="H73" s="5"/>
    </row>
    <row r="77" spans="1:8" x14ac:dyDescent="0.25">
      <c r="A77" s="5"/>
    </row>
    <row r="96" spans="2:2" x14ac:dyDescent="0.25">
      <c r="B96" s="6"/>
    </row>
  </sheetData>
  <mergeCells count="4">
    <mergeCell ref="A1:E1"/>
    <mergeCell ref="A2:E2"/>
    <mergeCell ref="A4:E4"/>
    <mergeCell ref="A5:E5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E35" sqref="E35"/>
    </sheetView>
  </sheetViews>
  <sheetFormatPr defaultRowHeight="15" x14ac:dyDescent="0.25"/>
  <cols>
    <col min="1" max="1" width="7.28515625" customWidth="1"/>
    <col min="2" max="2" width="25" customWidth="1"/>
    <col min="3" max="3" width="7.5703125" customWidth="1"/>
    <col min="5" max="6" width="12" customWidth="1"/>
    <col min="7" max="7" width="14" customWidth="1"/>
    <col min="8" max="8" width="11.42578125" customWidth="1"/>
  </cols>
  <sheetData>
    <row r="1" spans="1:7" x14ac:dyDescent="0.25">
      <c r="A1" s="5" t="s">
        <v>18</v>
      </c>
    </row>
    <row r="2" spans="1:7" x14ac:dyDescent="0.25">
      <c r="A2" t="s">
        <v>66</v>
      </c>
    </row>
    <row r="3" spans="1:7" x14ac:dyDescent="0.25">
      <c r="A3" t="s">
        <v>88</v>
      </c>
    </row>
    <row r="4" spans="1:7" x14ac:dyDescent="0.25">
      <c r="A4" t="s">
        <v>67</v>
      </c>
    </row>
    <row r="5" spans="1:7" x14ac:dyDescent="0.25">
      <c r="A5" t="s">
        <v>89</v>
      </c>
    </row>
    <row r="6" spans="1:7" x14ac:dyDescent="0.25">
      <c r="A6" t="s">
        <v>90</v>
      </c>
    </row>
    <row r="8" spans="1:7" x14ac:dyDescent="0.25">
      <c r="A8" s="5" t="s">
        <v>19</v>
      </c>
    </row>
    <row r="10" spans="1:7" s="7" customFormat="1" ht="30" x14ac:dyDescent="0.25">
      <c r="A10" s="8" t="s">
        <v>26</v>
      </c>
      <c r="B10" s="8" t="s">
        <v>20</v>
      </c>
      <c r="C10" s="8" t="s">
        <v>21</v>
      </c>
      <c r="D10" s="8" t="s">
        <v>22</v>
      </c>
      <c r="E10" s="8" t="s">
        <v>68</v>
      </c>
      <c r="F10" s="8" t="s">
        <v>23</v>
      </c>
      <c r="G10" s="8" t="s">
        <v>24</v>
      </c>
    </row>
    <row r="11" spans="1:7" x14ac:dyDescent="0.25">
      <c r="A11" s="1" t="s">
        <v>37</v>
      </c>
      <c r="B11" s="1" t="s">
        <v>71</v>
      </c>
      <c r="C11" s="1">
        <v>98043</v>
      </c>
      <c r="D11" s="1">
        <v>4111</v>
      </c>
      <c r="E11" s="2">
        <v>62661.04</v>
      </c>
      <c r="F11" s="2">
        <v>62661.04</v>
      </c>
      <c r="G11" s="1">
        <f>F11/E11*100</f>
        <v>100</v>
      </c>
    </row>
    <row r="12" spans="1:7" x14ac:dyDescent="0.25">
      <c r="A12" s="1" t="s">
        <v>37</v>
      </c>
      <c r="B12" s="1" t="s">
        <v>69</v>
      </c>
      <c r="C12" s="1">
        <v>98187</v>
      </c>
      <c r="D12" s="1">
        <v>4111</v>
      </c>
      <c r="E12" s="2">
        <v>48000</v>
      </c>
      <c r="F12" s="2">
        <v>30899.200000000001</v>
      </c>
      <c r="G12" s="2">
        <f>F12/E12*100</f>
        <v>64.373333333333335</v>
      </c>
    </row>
    <row r="13" spans="1:7" x14ac:dyDescent="0.25">
      <c r="A13" s="1" t="s">
        <v>37</v>
      </c>
      <c r="B13" s="1" t="s">
        <v>70</v>
      </c>
      <c r="C13" s="1">
        <v>98008</v>
      </c>
      <c r="D13" s="1">
        <v>4111</v>
      </c>
      <c r="E13" s="2">
        <v>9400</v>
      </c>
      <c r="F13" s="2">
        <v>2681.82</v>
      </c>
      <c r="G13" s="2">
        <f t="shared" ref="G13:G23" si="0">F13/E13*100</f>
        <v>28.53</v>
      </c>
    </row>
    <row r="14" spans="1:7" x14ac:dyDescent="0.25">
      <c r="A14" s="1" t="s">
        <v>27</v>
      </c>
      <c r="B14" s="1" t="s">
        <v>45</v>
      </c>
      <c r="C14" s="1"/>
      <c r="D14" s="1">
        <v>4112</v>
      </c>
      <c r="E14" s="2">
        <v>209000</v>
      </c>
      <c r="F14" s="2">
        <v>209000</v>
      </c>
      <c r="G14" s="1">
        <f>F14/E14*100</f>
        <v>100</v>
      </c>
    </row>
    <row r="15" spans="1:7" x14ac:dyDescent="0.25">
      <c r="A15" s="1" t="s">
        <v>73</v>
      </c>
      <c r="B15" s="1" t="s">
        <v>74</v>
      </c>
      <c r="C15" s="1">
        <v>29030</v>
      </c>
      <c r="D15" s="1">
        <v>4116</v>
      </c>
      <c r="E15" s="2">
        <v>51066</v>
      </c>
      <c r="F15" s="2">
        <v>51066</v>
      </c>
      <c r="G15" s="1">
        <f t="shared" si="0"/>
        <v>100</v>
      </c>
    </row>
    <row r="16" spans="1:7" x14ac:dyDescent="0.25">
      <c r="A16" s="1" t="s">
        <v>75</v>
      </c>
      <c r="B16" s="1" t="s">
        <v>76</v>
      </c>
      <c r="C16" s="1">
        <v>33092</v>
      </c>
      <c r="D16" s="1">
        <v>4116</v>
      </c>
      <c r="E16" s="2">
        <v>443288</v>
      </c>
      <c r="F16" s="2">
        <v>443288</v>
      </c>
      <c r="G16" s="1">
        <f t="shared" si="0"/>
        <v>100</v>
      </c>
    </row>
    <row r="17" spans="1:7" x14ac:dyDescent="0.25">
      <c r="A17" s="1" t="s">
        <v>27</v>
      </c>
      <c r="B17" s="1" t="s">
        <v>72</v>
      </c>
      <c r="C17" s="1">
        <v>14004</v>
      </c>
      <c r="D17" s="1">
        <v>4116</v>
      </c>
      <c r="E17" s="2">
        <v>35902</v>
      </c>
      <c r="F17" s="2">
        <v>35902</v>
      </c>
      <c r="G17" s="1">
        <f t="shared" si="0"/>
        <v>100</v>
      </c>
    </row>
    <row r="18" spans="1:7" x14ac:dyDescent="0.25">
      <c r="A18" s="21" t="s">
        <v>49</v>
      </c>
      <c r="B18" s="1" t="s">
        <v>87</v>
      </c>
      <c r="C18" s="1"/>
      <c r="D18" s="1">
        <v>4121</v>
      </c>
      <c r="E18" s="2">
        <v>15000</v>
      </c>
      <c r="F18" s="2">
        <v>15000</v>
      </c>
      <c r="G18" s="1">
        <f t="shared" ref="G18" si="1">F18/E18*100</f>
        <v>100</v>
      </c>
    </row>
    <row r="19" spans="1:7" x14ac:dyDescent="0.25">
      <c r="A19" s="1" t="s">
        <v>38</v>
      </c>
      <c r="B19" s="1" t="s">
        <v>46</v>
      </c>
      <c r="C19" s="1"/>
      <c r="D19" s="1">
        <v>4122</v>
      </c>
      <c r="E19" s="2">
        <v>100000</v>
      </c>
      <c r="F19" s="2">
        <v>100000</v>
      </c>
      <c r="G19" s="1">
        <f t="shared" si="0"/>
        <v>100</v>
      </c>
    </row>
    <row r="20" spans="1:7" x14ac:dyDescent="0.25">
      <c r="A20" s="1" t="s">
        <v>38</v>
      </c>
      <c r="B20" s="1" t="s">
        <v>56</v>
      </c>
      <c r="C20" s="1"/>
      <c r="D20" s="1">
        <v>4122</v>
      </c>
      <c r="E20" s="2">
        <v>76465</v>
      </c>
      <c r="F20" s="2">
        <v>76465</v>
      </c>
      <c r="G20" s="1">
        <f t="shared" si="0"/>
        <v>100</v>
      </c>
    </row>
    <row r="21" spans="1:7" x14ac:dyDescent="0.25">
      <c r="A21" s="1" t="s">
        <v>38</v>
      </c>
      <c r="B21" s="1" t="s">
        <v>77</v>
      </c>
      <c r="C21" s="1"/>
      <c r="D21" s="1">
        <v>4122</v>
      </c>
      <c r="E21" s="2">
        <v>20000</v>
      </c>
      <c r="F21" s="2">
        <v>20000</v>
      </c>
      <c r="G21" s="1">
        <f t="shared" si="0"/>
        <v>100</v>
      </c>
    </row>
    <row r="22" spans="1:7" x14ac:dyDescent="0.25">
      <c r="A22" s="1" t="s">
        <v>38</v>
      </c>
      <c r="B22" s="1" t="s">
        <v>78</v>
      </c>
      <c r="C22" s="1"/>
      <c r="D22" s="1">
        <v>4122</v>
      </c>
      <c r="E22" s="2">
        <v>17500</v>
      </c>
      <c r="F22" s="2">
        <v>17500</v>
      </c>
      <c r="G22" s="1">
        <f t="shared" si="0"/>
        <v>100</v>
      </c>
    </row>
    <row r="23" spans="1:7" x14ac:dyDescent="0.25">
      <c r="A23" s="1" t="s">
        <v>38</v>
      </c>
      <c r="B23" s="1" t="s">
        <v>79</v>
      </c>
      <c r="C23" s="1"/>
      <c r="D23" s="1">
        <v>4222</v>
      </c>
      <c r="E23" s="2">
        <v>116999</v>
      </c>
      <c r="F23" s="2">
        <v>116999</v>
      </c>
      <c r="G23" s="1">
        <f t="shared" si="0"/>
        <v>100</v>
      </c>
    </row>
    <row r="24" spans="1:7" s="5" customFormat="1" x14ac:dyDescent="0.25">
      <c r="A24" s="3"/>
      <c r="B24" s="3" t="s">
        <v>47</v>
      </c>
      <c r="C24" s="3"/>
      <c r="D24" s="3"/>
      <c r="E24" s="4">
        <f>SUM(E11:E23)</f>
        <v>1205281.04</v>
      </c>
      <c r="F24" s="4">
        <f>SUM(F11:F23)</f>
        <v>1181462.06</v>
      </c>
      <c r="G24" s="3"/>
    </row>
    <row r="25" spans="1:7" x14ac:dyDescent="0.25">
      <c r="A25" t="s">
        <v>80</v>
      </c>
    </row>
    <row r="26" spans="1:7" x14ac:dyDescent="0.25">
      <c r="A26" t="s">
        <v>81</v>
      </c>
    </row>
    <row r="27" spans="1:7" x14ac:dyDescent="0.25">
      <c r="A27" t="s">
        <v>82</v>
      </c>
    </row>
    <row r="28" spans="1:7" x14ac:dyDescent="0.25">
      <c r="A28" s="5" t="s">
        <v>83</v>
      </c>
    </row>
    <row r="30" spans="1:7" x14ac:dyDescent="0.25">
      <c r="A30" t="s">
        <v>28</v>
      </c>
    </row>
    <row r="31" spans="1:7" x14ac:dyDescent="0.25">
      <c r="A31" t="s">
        <v>33</v>
      </c>
    </row>
    <row r="32" spans="1:7" x14ac:dyDescent="0.25">
      <c r="A32" t="s">
        <v>84</v>
      </c>
    </row>
    <row r="33" spans="1:5" x14ac:dyDescent="0.25">
      <c r="A33" t="s">
        <v>85</v>
      </c>
    </row>
    <row r="34" spans="1:5" x14ac:dyDescent="0.25">
      <c r="A34" t="s">
        <v>86</v>
      </c>
    </row>
    <row r="35" spans="1:5" x14ac:dyDescent="0.25">
      <c r="A35" t="s">
        <v>25</v>
      </c>
    </row>
    <row r="37" spans="1:5" x14ac:dyDescent="0.25">
      <c r="A37" t="s">
        <v>91</v>
      </c>
    </row>
    <row r="38" spans="1:5" x14ac:dyDescent="0.25">
      <c r="A38" t="s">
        <v>51</v>
      </c>
    </row>
    <row r="41" spans="1:5" x14ac:dyDescent="0.25">
      <c r="A41" t="s">
        <v>100</v>
      </c>
      <c r="E41" t="s">
        <v>98</v>
      </c>
    </row>
    <row r="43" spans="1:5" x14ac:dyDescent="0.25">
      <c r="A43" s="5" t="s">
        <v>93</v>
      </c>
    </row>
    <row r="44" spans="1:5" x14ac:dyDescent="0.25">
      <c r="A44" t="s">
        <v>94</v>
      </c>
    </row>
    <row r="45" spans="1:5" x14ac:dyDescent="0.25">
      <c r="A45" t="s">
        <v>95</v>
      </c>
    </row>
    <row r="46" spans="1:5" x14ac:dyDescent="0.25">
      <c r="A46" t="s">
        <v>96</v>
      </c>
    </row>
    <row r="47" spans="1:5" x14ac:dyDescent="0.25">
      <c r="A47" t="s">
        <v>97</v>
      </c>
    </row>
    <row r="48" spans="1:5" x14ac:dyDescent="0.25">
      <c r="A48" t="s">
        <v>99</v>
      </c>
      <c r="D48" t="s">
        <v>48</v>
      </c>
    </row>
    <row r="49" spans="2:2" x14ac:dyDescent="0.25">
      <c r="B49" s="6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str.1</vt:lpstr>
      <vt:lpstr>str.2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2023-04-19T09:32:44Z</cp:lastPrinted>
  <dcterms:created xsi:type="dcterms:W3CDTF">2016-06-01T12:37:39Z</dcterms:created>
  <dcterms:modified xsi:type="dcterms:W3CDTF">2023-04-19T09:32:49Z</dcterms:modified>
</cp:coreProperties>
</file>